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9" activeTab="2"/>
  </bookViews>
  <sheets>
    <sheet name="Eduterre_Mesures" sheetId="1" r:id="rId1"/>
    <sheet name="Eduterre_Calculs" sheetId="2" r:id="rId2"/>
    <sheet name="Eduterre_Pour_Graphiques" sheetId="3" r:id="rId3"/>
  </sheets>
  <definedNames>
    <definedName name="Eduterre_RuissMES">#REF!</definedName>
    <definedName name="Excel_BuiltIn_Print_Area" localSheetId="1">'Eduterre_Pour_Graphiques'!$I$1:$M$12</definedName>
    <definedName name="Excel_BuiltIn_Print_Area" localSheetId="0">#REF!</definedName>
    <definedName name="Excel_BuiltIn_Print_Area" localSheetId="2">'Eduterre_Mesures'!$I$1:$M$14</definedName>
    <definedName name="_xlnm.Print_Area" localSheetId="1">'Eduterre_Calculs'!$I$1:$M$12</definedName>
    <definedName name="_xlnm.Print_Area" localSheetId="0">'Eduterre_Mesures'!$G$1:$I$14</definedName>
    <definedName name="_xlnm.Print_Area" localSheetId="2">'Eduterre_Pour_Graphiques'!$I$1:$M$14</definedName>
  </definedNames>
  <calcPr fullCalcOnLoad="1"/>
</workbook>
</file>

<file path=xl/sharedStrings.xml><?xml version="1.0" encoding="utf-8"?>
<sst xmlns="http://schemas.openxmlformats.org/spreadsheetml/2006/main" count="182" uniqueCount="35">
  <si>
    <t>Répétition</t>
  </si>
  <si>
    <t>Sol</t>
  </si>
  <si>
    <t>Expérimentation</t>
  </si>
  <si>
    <t>Nom échantillon</t>
  </si>
  <si>
    <t>Début du prélèvement (min)</t>
  </si>
  <si>
    <t>Fin  du prélèvement (min)</t>
  </si>
  <si>
    <t>Masse tare (g)</t>
  </si>
  <si>
    <t>Masse tare + eau + sédiments (g)</t>
  </si>
  <si>
    <t>Masse tare + sédiments (g)</t>
  </si>
  <si>
    <t>Intensité de pluie (mm/h)</t>
  </si>
  <si>
    <t>Bour-2</t>
  </si>
  <si>
    <t>Bourville</t>
  </si>
  <si>
    <t>Bac 50 cm x 50 cm</t>
  </si>
  <si>
    <t>Bour2-R-M-01</t>
  </si>
  <si>
    <t>Bour2-R-M-02</t>
  </si>
  <si>
    <t>Bour2-R-M-03</t>
  </si>
  <si>
    <t>Bour2-R-M-04</t>
  </si>
  <si>
    <t>Bour2-R-M-05</t>
  </si>
  <si>
    <t>Bour2-R-M-06</t>
  </si>
  <si>
    <t>Bour2-R-M-07</t>
  </si>
  <si>
    <t>Bour2-R-M-08</t>
  </si>
  <si>
    <t>Bour2-R-M-09</t>
  </si>
  <si>
    <t>Bour2-R-M-10</t>
  </si>
  <si>
    <t>Bour2-R-M-11</t>
  </si>
  <si>
    <t>Durée (min)</t>
  </si>
  <si>
    <t>Milieu du prélèvement (min)</t>
  </si>
  <si>
    <t>Masse eau (g)</t>
  </si>
  <si>
    <t>Masse sédiments (g)</t>
  </si>
  <si>
    <t>Concentration en sédiments (g/l)</t>
  </si>
  <si>
    <t>Flux d'eau (g/min)</t>
  </si>
  <si>
    <t>Flux de sédiments (g/min)</t>
  </si>
  <si>
    <t>Flux de pluie (g/min)</t>
  </si>
  <si>
    <t>Coefficient de ruissellement ()</t>
  </si>
  <si>
    <t>On a observé qu'il n'y avait pas de ruissellement avant 37 minutes</t>
  </si>
  <si>
    <t>On ajoute 2 lignes en plus dans le tableau pour représenter cette observation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</si>
</sst>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">
    <font>
      <sz val="10"/>
      <name val="MS Sans Serif"/>
      <family val="2"/>
    </font>
    <font>
      <sz val="10"/>
      <name val="Arial"/>
      <family val="0"/>
    </font>
    <font>
      <sz val="10"/>
      <color indexed="63"/>
      <name val="Arial"/>
      <family val="2"/>
    </font>
    <font>
      <sz val="12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 applyAlignment="1">
      <alignment/>
    </xf>
    <xf numFmtId="2" fontId="0" fillId="0" borderId="0" xfId="0" applyNumberFormat="1" applyAlignment="1">
      <alignment wrapText="1"/>
    </xf>
    <xf numFmtId="0" fontId="0" fillId="2" borderId="0" xfId="0" applyNumberFormat="1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2" borderId="0" xfId="0" applyNumberFormat="1" applyFill="1" applyAlignment="1">
      <alignment/>
    </xf>
    <xf numFmtId="2" fontId="0" fillId="2" borderId="0" xfId="0" applyNumberFormat="1" applyFill="1" applyAlignment="1">
      <alignment wrapText="1"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3" borderId="0" xfId="0" applyNumberFormat="1" applyFill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/>
    </xf>
    <xf numFmtId="0" fontId="0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4C19"/>
      <rgbColor rgb="00993366"/>
      <rgbColor rgb="00333399"/>
      <rgbColor rgb="003C3B3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Eduterre_Pour_Graphiques!$N$1:$N$1</c:f>
              <c:strCache>
                <c:ptCount val="1"/>
                <c:pt idx="0">
                  <c:v>Concentration en sédiments (g/l)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D320"/>
              </a:solidFill>
              <a:ln>
                <a:solidFill>
                  <a:srgbClr val="FFD320"/>
                </a:solidFill>
              </a:ln>
            </c:spPr>
          </c:marker>
          <c:xVal>
            <c:numRef>
              <c:f>Eduterre_Pour_Graphiques!$H$2:$H$14</c:f>
              <c:numCache/>
            </c:numRef>
          </c:xVal>
          <c:yVal>
            <c:numRef>
              <c:f>Eduterre_Pour_Graphiques!$N$2:$N$14</c:f>
              <c:numCache/>
            </c:numRef>
          </c:yVal>
          <c:smooth val="0"/>
        </c:ser>
        <c:axId val="48249248"/>
        <c:axId val="31590049"/>
      </c:scatterChart>
      <c:valAx>
        <c:axId val="48249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C3B37"/>
                    </a:solidFill>
                  </a:rPr>
                  <a:t>Durée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B37"/>
                </a:solidFill>
              </a:defRPr>
            </a:pPr>
          </a:p>
        </c:txPr>
        <c:crossAx val="31590049"/>
        <c:crossesAt val="0"/>
        <c:crossBetween val="midCat"/>
        <c:dispUnits/>
      </c:valAx>
      <c:valAx>
        <c:axId val="31590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C3B37"/>
                    </a:solidFill>
                  </a:rPr>
                  <a:t>Concentration en sédiments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B37"/>
                </a:solidFill>
              </a:defRPr>
            </a:pPr>
          </a:p>
        </c:txPr>
        <c:crossAx val="48249248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spPr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Eduterre_Pour_Graphiques!$P$1:$P$1</c:f>
              <c:strCache>
                <c:ptCount val="1"/>
                <c:pt idx="0">
                  <c:v>Flux de sédiments (g/min)</c:v>
                </c:pt>
              </c:strCache>
            </c:strRef>
          </c:tx>
          <c:spPr>
            <a:ln w="38100">
              <a:solidFill>
                <a:srgbClr val="804C1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noFill/>
              <a:ln>
                <a:solidFill>
                  <a:srgbClr val="804C19"/>
                </a:solidFill>
              </a:ln>
            </c:spPr>
          </c:marker>
          <c:xVal>
            <c:numRef>
              <c:f>Eduterre_Pour_Graphiques!$H$2:$H$14</c:f>
              <c:numCache/>
            </c:numRef>
          </c:xVal>
          <c:yVal>
            <c:numRef>
              <c:f>Eduterre_Pour_Graphiques!$P$2:$P$14</c:f>
              <c:numCache/>
            </c:numRef>
          </c:yVal>
          <c:smooth val="0"/>
        </c:ser>
        <c:axId val="15874986"/>
        <c:axId val="8657147"/>
      </c:scatterChart>
      <c:valAx>
        <c:axId val="15874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C3B37"/>
                    </a:solidFill>
                  </a:rPr>
                  <a:t>Durée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B37"/>
                </a:solidFill>
              </a:defRPr>
            </a:pPr>
          </a:p>
        </c:txPr>
        <c:crossAx val="8657147"/>
        <c:crossesAt val="0"/>
        <c:crossBetween val="midCat"/>
        <c:dispUnits/>
      </c:valAx>
      <c:valAx>
        <c:axId val="8657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C3B37"/>
                    </a:solidFill>
                  </a:rPr>
                  <a:t>Flux de sédiments (g/min)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B37"/>
                </a:solidFill>
              </a:defRPr>
            </a:pPr>
          </a:p>
        </c:txPr>
        <c:crossAx val="15874986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Eduterre_Pour_Graphiques!$O$1:$O$1</c:f>
              <c:strCache>
                <c:ptCount val="1"/>
                <c:pt idx="0">
                  <c:v>Flux d'eau (g/min)</c:v>
                </c:pt>
              </c:strCache>
            </c:strRef>
          </c:tx>
          <c:spPr>
            <a:ln w="38100">
              <a:solidFill>
                <a:srgbClr val="0084D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4D1"/>
              </a:solidFill>
              <a:ln>
                <a:solidFill>
                  <a:srgbClr val="0084D1"/>
                </a:solidFill>
              </a:ln>
            </c:spPr>
          </c:marker>
          <c:xVal>
            <c:numRef>
              <c:f>Eduterre_Pour_Graphiques!$H$2:$H$14</c:f>
              <c:numCache/>
            </c:numRef>
          </c:xVal>
          <c:yVal>
            <c:numRef>
              <c:f>Eduterre_Pour_Graphiques!$O$2:$O$14</c:f>
              <c:numCache/>
            </c:numRef>
          </c:yVal>
          <c:smooth val="0"/>
        </c:ser>
        <c:axId val="10805460"/>
        <c:axId val="30140277"/>
      </c:scatterChart>
      <c:valAx>
        <c:axId val="10805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C3B37"/>
                    </a:solidFill>
                  </a:rPr>
                  <a:t>Durée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B37"/>
                </a:solidFill>
              </a:defRPr>
            </a:pPr>
          </a:p>
        </c:txPr>
        <c:crossAx val="30140277"/>
        <c:crossesAt val="0"/>
        <c:crossBetween val="midCat"/>
        <c:dispUnits/>
      </c:valAx>
      <c:valAx>
        <c:axId val="30140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C3B37"/>
                    </a:solidFill>
                  </a:rPr>
                  <a:t>Flux d'eau de ruissellement (g/min)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B37"/>
                </a:solidFill>
              </a:defRPr>
            </a:pPr>
          </a:p>
        </c:txPr>
        <c:crossAx val="10805460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Eduterre_Pour_Graphiques!$S$1:$S$1</c:f>
              <c:strCache>
                <c:ptCount val="1"/>
                <c:pt idx="0">
                  <c:v>Coefficient de ruissellement ()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Eduterre_Pour_Graphiques!$H$2:$H$14</c:f>
              <c:numCache/>
            </c:numRef>
          </c:xVal>
          <c:yVal>
            <c:numRef>
              <c:f>Eduterre_Pour_Graphiques!$S$2:$S$14</c:f>
              <c:numCache/>
            </c:numRef>
          </c:yVal>
          <c:smooth val="0"/>
        </c:ser>
        <c:axId val="2827038"/>
        <c:axId val="25443343"/>
      </c:scatterChart>
      <c:valAx>
        <c:axId val="282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C3B37"/>
                    </a:solidFill>
                  </a:rPr>
                  <a:t>Durée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B37"/>
                </a:solidFill>
              </a:defRPr>
            </a:pPr>
          </a:p>
        </c:txPr>
        <c:crossAx val="25443343"/>
        <c:crossesAt val="0"/>
        <c:crossBetween val="midCat"/>
        <c:dispUnits/>
      </c:valAx>
      <c:valAx>
        <c:axId val="25443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C3B37"/>
                    </a:solidFill>
                  </a:rPr>
                  <a:t>Coefficient de ruissellement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B37"/>
                </a:solidFill>
              </a:defRPr>
            </a:pPr>
          </a:p>
        </c:txPr>
        <c:crossAx val="2827038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18</xdr:row>
      <xdr:rowOff>142875</xdr:rowOff>
    </xdr:from>
    <xdr:to>
      <xdr:col>6</xdr:col>
      <xdr:colOff>180975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314325" y="3543300"/>
        <a:ext cx="47720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38</xdr:row>
      <xdr:rowOff>104775</xdr:rowOff>
    </xdr:from>
    <xdr:to>
      <xdr:col>6</xdr:col>
      <xdr:colOff>171450</xdr:colOff>
      <xdr:row>56</xdr:row>
      <xdr:rowOff>123825</xdr:rowOff>
    </xdr:to>
    <xdr:graphicFrame>
      <xdr:nvGraphicFramePr>
        <xdr:cNvPr id="2" name="Chart 2"/>
        <xdr:cNvGraphicFramePr/>
      </xdr:nvGraphicFramePr>
      <xdr:xfrm>
        <a:off x="314325" y="6743700"/>
        <a:ext cx="47625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419100</xdr:colOff>
      <xdr:row>18</xdr:row>
      <xdr:rowOff>142875</xdr:rowOff>
    </xdr:from>
    <xdr:to>
      <xdr:col>12</xdr:col>
      <xdr:colOff>590550</xdr:colOff>
      <xdr:row>36</xdr:row>
      <xdr:rowOff>161925</xdr:rowOff>
    </xdr:to>
    <xdr:graphicFrame>
      <xdr:nvGraphicFramePr>
        <xdr:cNvPr id="3" name="Chart 3"/>
        <xdr:cNvGraphicFramePr/>
      </xdr:nvGraphicFramePr>
      <xdr:xfrm>
        <a:off x="5324475" y="3543300"/>
        <a:ext cx="47529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342900</xdr:colOff>
      <xdr:row>39</xdr:row>
      <xdr:rowOff>142875</xdr:rowOff>
    </xdr:from>
    <xdr:to>
      <xdr:col>12</xdr:col>
      <xdr:colOff>514350</xdr:colOff>
      <xdr:row>57</xdr:row>
      <xdr:rowOff>152400</xdr:rowOff>
    </xdr:to>
    <xdr:graphicFrame>
      <xdr:nvGraphicFramePr>
        <xdr:cNvPr id="4" name="Chart 4"/>
        <xdr:cNvGraphicFramePr/>
      </xdr:nvGraphicFramePr>
      <xdr:xfrm>
        <a:off x="5248275" y="6943725"/>
        <a:ext cx="475297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8.421875" style="0" customWidth="1"/>
    <col min="3" max="3" width="17.8515625" style="0" customWidth="1"/>
    <col min="4" max="4" width="13.8515625" style="0" customWidth="1"/>
    <col min="5" max="5" width="15.57421875" style="0" customWidth="1"/>
    <col min="6" max="6" width="11.7109375" style="0" customWidth="1"/>
    <col min="7" max="7" width="10.421875" style="0" customWidth="1"/>
    <col min="8" max="8" width="15.00390625" style="0" customWidth="1"/>
    <col min="9" max="9" width="12.140625" style="0" customWidth="1"/>
    <col min="10" max="10" width="9.140625" style="0" customWidth="1"/>
    <col min="11" max="16384" width="10.28125" style="0" customWidth="1"/>
  </cols>
  <sheetData>
    <row r="1" spans="1:11" s="2" customFormat="1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/>
    </row>
    <row r="2" spans="1:11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/>
    </row>
    <row r="3" spans="1:10" ht="12.75">
      <c r="A3" s="3"/>
      <c r="B3" s="3"/>
      <c r="C3" s="3"/>
      <c r="D3" s="3"/>
      <c r="E3" s="3"/>
      <c r="F3" s="3"/>
      <c r="G3" s="1"/>
      <c r="H3" s="1"/>
      <c r="I3" s="1"/>
      <c r="J3" s="3"/>
    </row>
    <row r="4" spans="1:10" ht="12.75">
      <c r="A4" s="3" t="s">
        <v>10</v>
      </c>
      <c r="B4" s="3" t="s">
        <v>11</v>
      </c>
      <c r="C4" s="3" t="s">
        <v>12</v>
      </c>
      <c r="D4" s="3" t="s">
        <v>13</v>
      </c>
      <c r="E4" s="3">
        <v>37</v>
      </c>
      <c r="F4" s="3">
        <v>38</v>
      </c>
      <c r="G4" s="4">
        <v>42.02</v>
      </c>
      <c r="H4" s="4">
        <v>71.17</v>
      </c>
      <c r="I4" s="4">
        <v>42.32</v>
      </c>
      <c r="J4" s="3">
        <v>30</v>
      </c>
    </row>
    <row r="5" spans="1:10" ht="12.75">
      <c r="A5" s="3" t="s">
        <v>10</v>
      </c>
      <c r="B5" s="3" t="s">
        <v>11</v>
      </c>
      <c r="C5" s="3" t="s">
        <v>12</v>
      </c>
      <c r="D5" s="3" t="s">
        <v>14</v>
      </c>
      <c r="E5" s="3">
        <v>45</v>
      </c>
      <c r="F5" s="3">
        <v>51</v>
      </c>
      <c r="G5" s="4">
        <v>43.13</v>
      </c>
      <c r="H5" s="4">
        <v>355</v>
      </c>
      <c r="I5" s="4">
        <v>45.51</v>
      </c>
      <c r="J5" s="3">
        <v>30</v>
      </c>
    </row>
    <row r="6" spans="1:10" ht="12.75">
      <c r="A6" s="3" t="s">
        <v>10</v>
      </c>
      <c r="B6" s="3" t="s">
        <v>11</v>
      </c>
      <c r="C6" s="3" t="s">
        <v>12</v>
      </c>
      <c r="D6" s="3" t="s">
        <v>15</v>
      </c>
      <c r="E6" s="3">
        <v>55</v>
      </c>
      <c r="F6" s="3">
        <v>61</v>
      </c>
      <c r="G6" s="4">
        <v>42.49</v>
      </c>
      <c r="H6" s="4">
        <v>486.01</v>
      </c>
      <c r="I6" s="4">
        <v>47.05</v>
      </c>
      <c r="J6" s="3">
        <v>30</v>
      </c>
    </row>
    <row r="7" spans="1:10" ht="12.75">
      <c r="A7" s="3" t="s">
        <v>10</v>
      </c>
      <c r="B7" s="3" t="s">
        <v>11</v>
      </c>
      <c r="C7" s="3" t="s">
        <v>12</v>
      </c>
      <c r="D7" s="3" t="s">
        <v>16</v>
      </c>
      <c r="E7" s="3">
        <v>63</v>
      </c>
      <c r="F7" s="3">
        <v>71</v>
      </c>
      <c r="G7" s="4">
        <v>42.6</v>
      </c>
      <c r="H7" s="4">
        <v>684.33</v>
      </c>
      <c r="I7" s="4">
        <v>50.18</v>
      </c>
      <c r="J7" s="3">
        <v>30</v>
      </c>
    </row>
    <row r="8" spans="1:10" ht="12.75">
      <c r="A8" s="3" t="s">
        <v>10</v>
      </c>
      <c r="B8" s="3" t="s">
        <v>11</v>
      </c>
      <c r="C8" s="3" t="s">
        <v>12</v>
      </c>
      <c r="D8" s="3" t="s">
        <v>17</v>
      </c>
      <c r="E8" s="3">
        <v>73</v>
      </c>
      <c r="F8" s="3">
        <v>81</v>
      </c>
      <c r="G8" s="4">
        <v>42.98</v>
      </c>
      <c r="H8" s="4">
        <v>742.1</v>
      </c>
      <c r="I8" s="4">
        <v>51.59</v>
      </c>
      <c r="J8" s="3">
        <v>30</v>
      </c>
    </row>
    <row r="9" spans="1:10" ht="12.75">
      <c r="A9" s="3" t="s">
        <v>10</v>
      </c>
      <c r="B9" s="3" t="s">
        <v>11</v>
      </c>
      <c r="C9" s="3" t="s">
        <v>12</v>
      </c>
      <c r="D9" s="3" t="s">
        <v>18</v>
      </c>
      <c r="E9" s="3">
        <v>84</v>
      </c>
      <c r="F9" s="3">
        <v>91</v>
      </c>
      <c r="G9" s="4">
        <v>43.01</v>
      </c>
      <c r="H9" s="4">
        <v>675.26</v>
      </c>
      <c r="I9" s="4">
        <v>51.26</v>
      </c>
      <c r="J9" s="3">
        <v>30</v>
      </c>
    </row>
    <row r="10" spans="1:10" ht="12.75">
      <c r="A10" s="3" t="s">
        <v>10</v>
      </c>
      <c r="B10" s="3" t="s">
        <v>11</v>
      </c>
      <c r="C10" s="3" t="s">
        <v>12</v>
      </c>
      <c r="D10" s="3" t="s">
        <v>19</v>
      </c>
      <c r="E10" s="3">
        <v>93</v>
      </c>
      <c r="F10" s="3">
        <v>101</v>
      </c>
      <c r="G10" s="4">
        <v>42.34</v>
      </c>
      <c r="H10" s="4">
        <v>786.5</v>
      </c>
      <c r="I10" s="4">
        <v>52.52</v>
      </c>
      <c r="J10" s="3">
        <v>30</v>
      </c>
    </row>
    <row r="11" spans="1:10" ht="12.75">
      <c r="A11" s="3" t="s">
        <v>10</v>
      </c>
      <c r="B11" s="3" t="s">
        <v>11</v>
      </c>
      <c r="C11" s="3" t="s">
        <v>12</v>
      </c>
      <c r="D11" s="3" t="s">
        <v>20</v>
      </c>
      <c r="E11" s="3">
        <v>103</v>
      </c>
      <c r="F11" s="3">
        <v>111</v>
      </c>
      <c r="G11" s="4">
        <v>42.2</v>
      </c>
      <c r="H11" s="4">
        <v>795.81</v>
      </c>
      <c r="I11" s="4">
        <v>52.8</v>
      </c>
      <c r="J11" s="3">
        <v>30</v>
      </c>
    </row>
    <row r="12" spans="1:10" ht="12.75">
      <c r="A12" s="3" t="s">
        <v>10</v>
      </c>
      <c r="B12" s="3" t="s">
        <v>11</v>
      </c>
      <c r="C12" s="3" t="s">
        <v>12</v>
      </c>
      <c r="D12" s="3" t="s">
        <v>21</v>
      </c>
      <c r="E12" s="3">
        <v>113</v>
      </c>
      <c r="F12" s="3">
        <v>131</v>
      </c>
      <c r="G12" s="4">
        <v>42.11</v>
      </c>
      <c r="H12" s="4">
        <v>1791.8</v>
      </c>
      <c r="I12" s="4">
        <v>67.11</v>
      </c>
      <c r="J12" s="3">
        <v>30</v>
      </c>
    </row>
    <row r="13" spans="1:10" ht="12.75">
      <c r="A13" s="3" t="s">
        <v>10</v>
      </c>
      <c r="B13" s="3" t="s">
        <v>11</v>
      </c>
      <c r="C13" s="3" t="s">
        <v>12</v>
      </c>
      <c r="D13" s="3" t="s">
        <v>22</v>
      </c>
      <c r="E13" s="3">
        <v>133</v>
      </c>
      <c r="F13" s="3">
        <v>151</v>
      </c>
      <c r="G13" s="4">
        <v>43.04</v>
      </c>
      <c r="H13" s="4">
        <v>1846.3</v>
      </c>
      <c r="I13" s="4">
        <v>69.09</v>
      </c>
      <c r="J13" s="3">
        <v>30</v>
      </c>
    </row>
    <row r="14" spans="1:10" ht="12.75">
      <c r="A14" s="3" t="s">
        <v>10</v>
      </c>
      <c r="B14" s="3" t="s">
        <v>11</v>
      </c>
      <c r="C14" s="3" t="s">
        <v>12</v>
      </c>
      <c r="D14" s="3" t="s">
        <v>23</v>
      </c>
      <c r="E14" s="3">
        <v>153</v>
      </c>
      <c r="F14" s="3">
        <v>171</v>
      </c>
      <c r="G14" s="4">
        <v>42.59</v>
      </c>
      <c r="H14" s="4">
        <v>1857.5</v>
      </c>
      <c r="I14" s="4">
        <v>69.82</v>
      </c>
      <c r="J14" s="3">
        <v>30</v>
      </c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workbookViewId="0" topLeftCell="A1">
      <selection activeCell="C18" sqref="C18"/>
    </sheetView>
  </sheetViews>
  <sheetFormatPr defaultColWidth="11.421875" defaultRowHeight="12.75"/>
  <cols>
    <col min="1" max="1" width="9.7109375" style="0" customWidth="1"/>
    <col min="2" max="2" width="8.421875" style="0" customWidth="1"/>
    <col min="3" max="3" width="17.8515625" style="0" customWidth="1"/>
    <col min="4" max="4" width="13.8515625" style="0" customWidth="1"/>
    <col min="5" max="5" width="12.00390625" style="0" customWidth="1"/>
    <col min="6" max="6" width="11.7109375" style="0" customWidth="1"/>
    <col min="7" max="7" width="7.7109375" style="0" customWidth="1"/>
    <col min="8" max="8" width="12.00390625" style="0" customWidth="1"/>
    <col min="9" max="9" width="10.421875" style="0" customWidth="1"/>
    <col min="10" max="10" width="15.00390625" style="0" customWidth="1"/>
    <col min="11" max="11" width="12.140625" style="0" customWidth="1"/>
    <col min="13" max="13" width="12.140625" style="0" customWidth="1"/>
    <col min="14" max="14" width="14.140625" style="0" customWidth="1"/>
    <col min="15" max="15" width="10.421875" style="0" customWidth="1"/>
    <col min="16" max="16" width="10.28125" style="0" customWidth="1"/>
    <col min="17" max="17" width="9.140625" style="0" customWidth="1"/>
    <col min="18" max="18" width="10.28125" style="0" customWidth="1"/>
    <col min="19" max="19" width="12.00390625" style="0" customWidth="1"/>
    <col min="20" max="16384" width="10.28125" style="0" customWidth="1"/>
  </cols>
  <sheetData>
    <row r="1" spans="1:20" s="2" customFormat="1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5" t="s">
        <v>24</v>
      </c>
      <c r="H1" s="5" t="s">
        <v>25</v>
      </c>
      <c r="I1" s="1" t="s">
        <v>6</v>
      </c>
      <c r="J1" s="1" t="s">
        <v>7</v>
      </c>
      <c r="K1" s="1" t="s">
        <v>8</v>
      </c>
      <c r="L1" s="5" t="s">
        <v>26</v>
      </c>
      <c r="M1" s="5" t="s">
        <v>27</v>
      </c>
      <c r="N1" s="6" t="s">
        <v>28</v>
      </c>
      <c r="O1" s="5" t="s">
        <v>29</v>
      </c>
      <c r="P1" s="5" t="s">
        <v>30</v>
      </c>
      <c r="Q1" s="1" t="s">
        <v>9</v>
      </c>
      <c r="R1" s="6" t="s">
        <v>31</v>
      </c>
      <c r="S1" s="6" t="s">
        <v>32</v>
      </c>
      <c r="T1"/>
    </row>
    <row r="2" spans="1:19" ht="12.75">
      <c r="A2" s="3" t="s">
        <v>10</v>
      </c>
      <c r="B2" s="3" t="s">
        <v>11</v>
      </c>
      <c r="C2" s="3" t="s">
        <v>12</v>
      </c>
      <c r="D2" s="3" t="s">
        <v>13</v>
      </c>
      <c r="E2" s="3">
        <v>37</v>
      </c>
      <c r="F2" s="3">
        <v>38</v>
      </c>
      <c r="G2" s="7">
        <f aca="true" t="shared" si="0" ref="G2:G12">F2-E2</f>
        <v>1</v>
      </c>
      <c r="H2" s="7">
        <f aca="true" t="shared" si="1" ref="H2:H12">AVERAGE(E2:F2)</f>
        <v>37.5</v>
      </c>
      <c r="I2" s="4">
        <v>42.02</v>
      </c>
      <c r="J2" s="4">
        <v>71.17</v>
      </c>
      <c r="K2" s="4">
        <v>42.32</v>
      </c>
      <c r="L2" s="8">
        <f aca="true" t="shared" si="2" ref="L2:L12">J2-K2</f>
        <v>28.85</v>
      </c>
      <c r="M2" s="8">
        <f aca="true" t="shared" si="3" ref="M2:M12">K2-I2</f>
        <v>0.29999999999999716</v>
      </c>
      <c r="N2" s="9">
        <f aca="true" t="shared" si="4" ref="N2:N12">M2/L2*1000</f>
        <v>10.398613518197473</v>
      </c>
      <c r="O2" s="9">
        <f aca="true" t="shared" si="5" ref="O2:O12">L2/G2</f>
        <v>28.85</v>
      </c>
      <c r="P2" s="9">
        <f aca="true" t="shared" si="6" ref="P2:P12">M2/G2</f>
        <v>0.29999999999999716</v>
      </c>
      <c r="Q2" s="3">
        <v>30</v>
      </c>
      <c r="R2" s="10">
        <f aca="true" t="shared" si="7" ref="R2:R12">Q2/10*50*50/60</f>
        <v>125</v>
      </c>
      <c r="S2" s="11">
        <f aca="true" t="shared" si="8" ref="S2:S12">O2/R2</f>
        <v>0.2308</v>
      </c>
    </row>
    <row r="3" spans="1:19" ht="12.75">
      <c r="A3" s="3" t="s">
        <v>10</v>
      </c>
      <c r="B3" s="3" t="s">
        <v>11</v>
      </c>
      <c r="C3" s="3" t="s">
        <v>12</v>
      </c>
      <c r="D3" s="3" t="s">
        <v>14</v>
      </c>
      <c r="E3" s="3">
        <v>45</v>
      </c>
      <c r="F3" s="3">
        <v>51</v>
      </c>
      <c r="G3" s="7">
        <f t="shared" si="0"/>
        <v>6</v>
      </c>
      <c r="H3" s="7">
        <f t="shared" si="1"/>
        <v>48</v>
      </c>
      <c r="I3" s="4">
        <v>43.13</v>
      </c>
      <c r="J3" s="4">
        <v>355</v>
      </c>
      <c r="K3" s="4">
        <v>45.51</v>
      </c>
      <c r="L3" s="8">
        <f t="shared" si="2"/>
        <v>309.49</v>
      </c>
      <c r="M3" s="8">
        <f t="shared" si="3"/>
        <v>2.3799999999999955</v>
      </c>
      <c r="N3" s="9">
        <f t="shared" si="4"/>
        <v>7.69007076157548</v>
      </c>
      <c r="O3" s="9">
        <f t="shared" si="5"/>
        <v>51.58166666666667</v>
      </c>
      <c r="P3" s="9">
        <f t="shared" si="6"/>
        <v>0.3966666666666659</v>
      </c>
      <c r="Q3" s="3">
        <v>30</v>
      </c>
      <c r="R3" s="10">
        <f t="shared" si="7"/>
        <v>125</v>
      </c>
      <c r="S3" s="11">
        <f t="shared" si="8"/>
        <v>0.41265333333333337</v>
      </c>
    </row>
    <row r="4" spans="1:19" ht="12.75">
      <c r="A4" s="3" t="s">
        <v>10</v>
      </c>
      <c r="B4" s="3" t="s">
        <v>11</v>
      </c>
      <c r="C4" s="3" t="s">
        <v>12</v>
      </c>
      <c r="D4" s="3" t="s">
        <v>15</v>
      </c>
      <c r="E4" s="3">
        <v>55</v>
      </c>
      <c r="F4" s="3">
        <v>61</v>
      </c>
      <c r="G4" s="7">
        <f t="shared" si="0"/>
        <v>6</v>
      </c>
      <c r="H4" s="7">
        <f t="shared" si="1"/>
        <v>58</v>
      </c>
      <c r="I4" s="4">
        <v>42.49</v>
      </c>
      <c r="J4" s="4">
        <v>486.01</v>
      </c>
      <c r="K4" s="4">
        <v>47.05</v>
      </c>
      <c r="L4" s="8">
        <f t="shared" si="2"/>
        <v>438.96</v>
      </c>
      <c r="M4" s="8">
        <f t="shared" si="3"/>
        <v>4.559999999999995</v>
      </c>
      <c r="N4" s="9">
        <f t="shared" si="4"/>
        <v>10.38819026790595</v>
      </c>
      <c r="O4" s="9">
        <f t="shared" si="5"/>
        <v>73.16</v>
      </c>
      <c r="P4" s="9">
        <f t="shared" si="6"/>
        <v>0.7599999999999992</v>
      </c>
      <c r="Q4" s="3">
        <v>30</v>
      </c>
      <c r="R4" s="10">
        <f t="shared" si="7"/>
        <v>125</v>
      </c>
      <c r="S4" s="11">
        <f t="shared" si="8"/>
        <v>0.58528</v>
      </c>
    </row>
    <row r="5" spans="1:19" ht="12.75">
      <c r="A5" s="3" t="s">
        <v>10</v>
      </c>
      <c r="B5" s="3" t="s">
        <v>11</v>
      </c>
      <c r="C5" s="3" t="s">
        <v>12</v>
      </c>
      <c r="D5" s="3" t="s">
        <v>16</v>
      </c>
      <c r="E5" s="3">
        <v>63</v>
      </c>
      <c r="F5" s="3">
        <v>71</v>
      </c>
      <c r="G5" s="7">
        <f t="shared" si="0"/>
        <v>8</v>
      </c>
      <c r="H5" s="7">
        <f t="shared" si="1"/>
        <v>67</v>
      </c>
      <c r="I5" s="4">
        <v>42.6</v>
      </c>
      <c r="J5" s="4">
        <v>684.33</v>
      </c>
      <c r="K5" s="4">
        <v>50.18</v>
      </c>
      <c r="L5" s="8">
        <f t="shared" si="2"/>
        <v>634.1500000000001</v>
      </c>
      <c r="M5" s="8">
        <f t="shared" si="3"/>
        <v>7.579999999999998</v>
      </c>
      <c r="N5" s="9">
        <f t="shared" si="4"/>
        <v>11.953007963415592</v>
      </c>
      <c r="O5" s="9">
        <f t="shared" si="5"/>
        <v>79.26875000000001</v>
      </c>
      <c r="P5" s="9">
        <f t="shared" si="6"/>
        <v>0.9474999999999998</v>
      </c>
      <c r="Q5" s="3">
        <v>30</v>
      </c>
      <c r="R5" s="10">
        <f t="shared" si="7"/>
        <v>125</v>
      </c>
      <c r="S5" s="11">
        <f t="shared" si="8"/>
        <v>0.6341500000000001</v>
      </c>
    </row>
    <row r="6" spans="1:19" ht="12.75">
      <c r="A6" s="3" t="s">
        <v>10</v>
      </c>
      <c r="B6" s="3" t="s">
        <v>11</v>
      </c>
      <c r="C6" s="3" t="s">
        <v>12</v>
      </c>
      <c r="D6" s="3" t="s">
        <v>17</v>
      </c>
      <c r="E6" s="3">
        <v>73</v>
      </c>
      <c r="F6" s="3">
        <v>81</v>
      </c>
      <c r="G6" s="7">
        <f t="shared" si="0"/>
        <v>8</v>
      </c>
      <c r="H6" s="7">
        <f t="shared" si="1"/>
        <v>77</v>
      </c>
      <c r="I6" s="4">
        <v>42.98</v>
      </c>
      <c r="J6" s="4">
        <v>742.1</v>
      </c>
      <c r="K6" s="4">
        <v>51.59</v>
      </c>
      <c r="L6" s="8">
        <f t="shared" si="2"/>
        <v>690.51</v>
      </c>
      <c r="M6" s="8">
        <f t="shared" si="3"/>
        <v>8.610000000000007</v>
      </c>
      <c r="N6" s="9">
        <f t="shared" si="4"/>
        <v>12.469044619194518</v>
      </c>
      <c r="O6" s="9">
        <f t="shared" si="5"/>
        <v>86.31375</v>
      </c>
      <c r="P6" s="9">
        <f t="shared" si="6"/>
        <v>1.0762500000000008</v>
      </c>
      <c r="Q6" s="3">
        <v>30</v>
      </c>
      <c r="R6" s="10">
        <f t="shared" si="7"/>
        <v>125</v>
      </c>
      <c r="S6" s="11">
        <f t="shared" si="8"/>
        <v>0.69051</v>
      </c>
    </row>
    <row r="7" spans="1:19" ht="12.75">
      <c r="A7" s="3" t="s">
        <v>10</v>
      </c>
      <c r="B7" s="3" t="s">
        <v>11</v>
      </c>
      <c r="C7" s="3" t="s">
        <v>12</v>
      </c>
      <c r="D7" s="3" t="s">
        <v>18</v>
      </c>
      <c r="E7" s="3">
        <v>84</v>
      </c>
      <c r="F7" s="3">
        <v>91</v>
      </c>
      <c r="G7" s="7">
        <f t="shared" si="0"/>
        <v>7</v>
      </c>
      <c r="H7" s="7">
        <f t="shared" si="1"/>
        <v>87.5</v>
      </c>
      <c r="I7" s="4">
        <v>43.01</v>
      </c>
      <c r="J7" s="4">
        <v>675.26</v>
      </c>
      <c r="K7" s="4">
        <v>51.26</v>
      </c>
      <c r="L7" s="8">
        <f t="shared" si="2"/>
        <v>624</v>
      </c>
      <c r="M7" s="8">
        <f t="shared" si="3"/>
        <v>8.25</v>
      </c>
      <c r="N7" s="9">
        <f t="shared" si="4"/>
        <v>13.221153846153847</v>
      </c>
      <c r="O7" s="9">
        <f t="shared" si="5"/>
        <v>89.14285714285714</v>
      </c>
      <c r="P7" s="9">
        <f t="shared" si="6"/>
        <v>1.1785714285714286</v>
      </c>
      <c r="Q7" s="3">
        <v>30</v>
      </c>
      <c r="R7" s="10">
        <f t="shared" si="7"/>
        <v>125</v>
      </c>
      <c r="S7" s="11">
        <f t="shared" si="8"/>
        <v>0.7131428571428571</v>
      </c>
    </row>
    <row r="8" spans="1:19" ht="12.75">
      <c r="A8" s="3" t="s">
        <v>10</v>
      </c>
      <c r="B8" s="3" t="s">
        <v>11</v>
      </c>
      <c r="C8" s="3" t="s">
        <v>12</v>
      </c>
      <c r="D8" s="3" t="s">
        <v>19</v>
      </c>
      <c r="E8" s="3">
        <v>93</v>
      </c>
      <c r="F8" s="3">
        <v>101</v>
      </c>
      <c r="G8" s="7">
        <f t="shared" si="0"/>
        <v>8</v>
      </c>
      <c r="H8" s="7">
        <f t="shared" si="1"/>
        <v>97</v>
      </c>
      <c r="I8" s="4">
        <v>42.34</v>
      </c>
      <c r="J8" s="4">
        <v>786.5</v>
      </c>
      <c r="K8" s="4">
        <v>52.52</v>
      </c>
      <c r="L8" s="8">
        <f t="shared" si="2"/>
        <v>733.98</v>
      </c>
      <c r="M8" s="8">
        <f t="shared" si="3"/>
        <v>10.18</v>
      </c>
      <c r="N8" s="9">
        <f t="shared" si="4"/>
        <v>13.869587727186026</v>
      </c>
      <c r="O8" s="9">
        <f t="shared" si="5"/>
        <v>91.7475</v>
      </c>
      <c r="P8" s="9">
        <f t="shared" si="6"/>
        <v>1.2725</v>
      </c>
      <c r="Q8" s="3">
        <v>30</v>
      </c>
      <c r="R8" s="10">
        <f t="shared" si="7"/>
        <v>125</v>
      </c>
      <c r="S8" s="11">
        <f t="shared" si="8"/>
        <v>0.73398</v>
      </c>
    </row>
    <row r="9" spans="1:19" ht="12.75">
      <c r="A9" s="3" t="s">
        <v>10</v>
      </c>
      <c r="B9" s="3" t="s">
        <v>11</v>
      </c>
      <c r="C9" s="3" t="s">
        <v>12</v>
      </c>
      <c r="D9" s="3" t="s">
        <v>20</v>
      </c>
      <c r="E9" s="3">
        <v>103</v>
      </c>
      <c r="F9" s="3">
        <v>111</v>
      </c>
      <c r="G9" s="7">
        <f t="shared" si="0"/>
        <v>8</v>
      </c>
      <c r="H9" s="7">
        <f t="shared" si="1"/>
        <v>107</v>
      </c>
      <c r="I9" s="4">
        <v>42.2</v>
      </c>
      <c r="J9" s="4">
        <v>795.81</v>
      </c>
      <c r="K9" s="4">
        <v>52.8</v>
      </c>
      <c r="L9" s="8">
        <f t="shared" si="2"/>
        <v>743.01</v>
      </c>
      <c r="M9" s="8">
        <f t="shared" si="3"/>
        <v>10.599999999999994</v>
      </c>
      <c r="N9" s="9">
        <f t="shared" si="4"/>
        <v>14.266295204640576</v>
      </c>
      <c r="O9" s="9">
        <f t="shared" si="5"/>
        <v>92.87625</v>
      </c>
      <c r="P9" s="9">
        <f t="shared" si="6"/>
        <v>1.3249999999999993</v>
      </c>
      <c r="Q9" s="3">
        <v>30</v>
      </c>
      <c r="R9" s="10">
        <f t="shared" si="7"/>
        <v>125</v>
      </c>
      <c r="S9" s="11">
        <f t="shared" si="8"/>
        <v>0.74301</v>
      </c>
    </row>
    <row r="10" spans="1:19" ht="12.75">
      <c r="A10" s="3" t="s">
        <v>10</v>
      </c>
      <c r="B10" s="3" t="s">
        <v>11</v>
      </c>
      <c r="C10" s="3" t="s">
        <v>12</v>
      </c>
      <c r="D10" s="3" t="s">
        <v>21</v>
      </c>
      <c r="E10" s="3">
        <v>113</v>
      </c>
      <c r="F10" s="3">
        <v>131</v>
      </c>
      <c r="G10" s="7">
        <f t="shared" si="0"/>
        <v>18</v>
      </c>
      <c r="H10" s="7">
        <f t="shared" si="1"/>
        <v>122</v>
      </c>
      <c r="I10" s="4">
        <v>42.11</v>
      </c>
      <c r="J10" s="4">
        <v>1791.8</v>
      </c>
      <c r="K10" s="4">
        <v>67.11</v>
      </c>
      <c r="L10" s="8">
        <f t="shared" si="2"/>
        <v>1724.69</v>
      </c>
      <c r="M10" s="8">
        <f t="shared" si="3"/>
        <v>25</v>
      </c>
      <c r="N10" s="9">
        <f t="shared" si="4"/>
        <v>14.495358586180705</v>
      </c>
      <c r="O10" s="9">
        <f t="shared" si="5"/>
        <v>95.81611111111111</v>
      </c>
      <c r="P10" s="9">
        <f t="shared" si="6"/>
        <v>1.3888888888888888</v>
      </c>
      <c r="Q10" s="3">
        <v>30</v>
      </c>
      <c r="R10" s="10">
        <f t="shared" si="7"/>
        <v>125</v>
      </c>
      <c r="S10" s="11">
        <f t="shared" si="8"/>
        <v>0.7665288888888889</v>
      </c>
    </row>
    <row r="11" spans="1:19" ht="12.75">
      <c r="A11" s="3" t="s">
        <v>10</v>
      </c>
      <c r="B11" s="3" t="s">
        <v>11</v>
      </c>
      <c r="C11" s="3" t="s">
        <v>12</v>
      </c>
      <c r="D11" s="3" t="s">
        <v>22</v>
      </c>
      <c r="E11" s="3">
        <v>133</v>
      </c>
      <c r="F11" s="3">
        <v>151</v>
      </c>
      <c r="G11" s="7">
        <f t="shared" si="0"/>
        <v>18</v>
      </c>
      <c r="H11" s="7">
        <f t="shared" si="1"/>
        <v>142</v>
      </c>
      <c r="I11" s="4">
        <v>43.04</v>
      </c>
      <c r="J11" s="4">
        <v>1846.3</v>
      </c>
      <c r="K11" s="4">
        <v>69.09</v>
      </c>
      <c r="L11" s="8">
        <f t="shared" si="2"/>
        <v>1777.21</v>
      </c>
      <c r="M11" s="8">
        <f t="shared" si="3"/>
        <v>26.050000000000004</v>
      </c>
      <c r="N11" s="9">
        <f t="shared" si="4"/>
        <v>14.65780633689885</v>
      </c>
      <c r="O11" s="9">
        <f t="shared" si="5"/>
        <v>98.73388888888888</v>
      </c>
      <c r="P11" s="9">
        <f t="shared" si="6"/>
        <v>1.4472222222222224</v>
      </c>
      <c r="Q11" s="3">
        <v>30</v>
      </c>
      <c r="R11" s="10">
        <f t="shared" si="7"/>
        <v>125</v>
      </c>
      <c r="S11" s="11">
        <f t="shared" si="8"/>
        <v>0.7898711111111111</v>
      </c>
    </row>
    <row r="12" spans="1:19" ht="12.75">
      <c r="A12" s="3" t="s">
        <v>10</v>
      </c>
      <c r="B12" s="3" t="s">
        <v>11</v>
      </c>
      <c r="C12" s="3" t="s">
        <v>12</v>
      </c>
      <c r="D12" s="3" t="s">
        <v>23</v>
      </c>
      <c r="E12" s="3">
        <v>153</v>
      </c>
      <c r="F12" s="3">
        <v>171</v>
      </c>
      <c r="G12" s="7">
        <f t="shared" si="0"/>
        <v>18</v>
      </c>
      <c r="H12" s="7">
        <f t="shared" si="1"/>
        <v>162</v>
      </c>
      <c r="I12" s="4">
        <v>42.59</v>
      </c>
      <c r="J12" s="4">
        <v>1857.5</v>
      </c>
      <c r="K12" s="4">
        <v>69.82</v>
      </c>
      <c r="L12" s="8">
        <f t="shared" si="2"/>
        <v>1787.68</v>
      </c>
      <c r="M12" s="8">
        <f t="shared" si="3"/>
        <v>27.22999999999999</v>
      </c>
      <c r="N12" s="9">
        <f t="shared" si="4"/>
        <v>15.23203257853754</v>
      </c>
      <c r="O12" s="9">
        <f t="shared" si="5"/>
        <v>99.31555555555556</v>
      </c>
      <c r="P12" s="9">
        <f t="shared" si="6"/>
        <v>1.512777777777777</v>
      </c>
      <c r="Q12" s="3">
        <v>30</v>
      </c>
      <c r="R12" s="10">
        <f t="shared" si="7"/>
        <v>125</v>
      </c>
      <c r="S12" s="11">
        <f t="shared" si="8"/>
        <v>0.7945244444444445</v>
      </c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 topLeftCell="A1">
      <selection activeCell="I18" sqref="I18"/>
    </sheetView>
  </sheetViews>
  <sheetFormatPr defaultColWidth="11.421875" defaultRowHeight="12.75"/>
  <cols>
    <col min="1" max="1" width="9.7109375" style="0" customWidth="1"/>
    <col min="2" max="2" width="8.421875" style="0" customWidth="1"/>
    <col min="3" max="3" width="17.8515625" style="0" customWidth="1"/>
    <col min="4" max="4" width="13.8515625" style="0" customWidth="1"/>
    <col min="5" max="5" width="12.00390625" style="0" customWidth="1"/>
    <col min="6" max="6" width="11.7109375" style="0" customWidth="1"/>
    <col min="7" max="7" width="7.7109375" style="0" customWidth="1"/>
    <col min="8" max="8" width="12.00390625" style="0" customWidth="1"/>
    <col min="9" max="9" width="10.421875" style="0" customWidth="1"/>
    <col min="10" max="10" width="15.00390625" style="0" customWidth="1"/>
    <col min="11" max="11" width="12.140625" style="0" customWidth="1"/>
    <col min="13" max="13" width="12.140625" style="0" customWidth="1"/>
    <col min="14" max="14" width="14.140625" style="0" customWidth="1"/>
    <col min="15" max="15" width="10.421875" style="0" customWidth="1"/>
    <col min="16" max="16" width="10.28125" style="0" customWidth="1"/>
    <col min="17" max="17" width="9.140625" style="0" customWidth="1"/>
    <col min="18" max="18" width="10.28125" style="0" customWidth="1"/>
    <col min="19" max="19" width="12.00390625" style="0" customWidth="1"/>
    <col min="20" max="16384" width="10.28125" style="0" customWidth="1"/>
  </cols>
  <sheetData>
    <row r="1" spans="1:20" s="2" customFormat="1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5" t="s">
        <v>24</v>
      </c>
      <c r="H1" s="5" t="s">
        <v>25</v>
      </c>
      <c r="I1" s="1" t="s">
        <v>6</v>
      </c>
      <c r="J1" s="1" t="s">
        <v>7</v>
      </c>
      <c r="K1" s="1" t="s">
        <v>8</v>
      </c>
      <c r="L1" s="5" t="s">
        <v>26</v>
      </c>
      <c r="M1" s="5" t="s">
        <v>27</v>
      </c>
      <c r="N1" s="6" t="s">
        <v>28</v>
      </c>
      <c r="O1" s="5" t="s">
        <v>29</v>
      </c>
      <c r="P1" s="5" t="s">
        <v>30</v>
      </c>
      <c r="Q1" s="1" t="s">
        <v>9</v>
      </c>
      <c r="R1" s="6" t="s">
        <v>31</v>
      </c>
      <c r="S1" s="6" t="s">
        <v>32</v>
      </c>
      <c r="T1"/>
    </row>
    <row r="2" spans="1:20" s="13" customFormat="1" ht="12.75">
      <c r="A2" s="12"/>
      <c r="B2" s="12"/>
      <c r="C2" s="12"/>
      <c r="D2" s="12"/>
      <c r="E2" s="12"/>
      <c r="F2" s="12"/>
      <c r="G2" s="12"/>
      <c r="H2" s="12">
        <v>0</v>
      </c>
      <c r="I2" s="12"/>
      <c r="J2" s="12"/>
      <c r="K2" s="12"/>
      <c r="L2" s="12">
        <v>0</v>
      </c>
      <c r="M2" s="12">
        <v>0</v>
      </c>
      <c r="O2" s="12">
        <v>0</v>
      </c>
      <c r="P2" s="12">
        <v>0</v>
      </c>
      <c r="Q2" s="12">
        <v>30</v>
      </c>
      <c r="R2" s="13">
        <v>125</v>
      </c>
      <c r="S2" s="11">
        <v>0</v>
      </c>
      <c r="T2" s="14"/>
    </row>
    <row r="3" spans="1:20" s="13" customFormat="1" ht="12.75">
      <c r="A3" s="12"/>
      <c r="B3" s="12"/>
      <c r="C3" s="12"/>
      <c r="D3" s="12"/>
      <c r="E3" s="12"/>
      <c r="F3" s="12"/>
      <c r="G3" s="12"/>
      <c r="H3" s="12">
        <v>37.5</v>
      </c>
      <c r="I3" s="12"/>
      <c r="J3" s="12"/>
      <c r="K3" s="12"/>
      <c r="L3" s="12">
        <v>0</v>
      </c>
      <c r="M3" s="12">
        <v>0</v>
      </c>
      <c r="O3" s="12">
        <v>0</v>
      </c>
      <c r="P3" s="12">
        <v>0</v>
      </c>
      <c r="Q3" s="12">
        <v>30</v>
      </c>
      <c r="R3" s="13">
        <v>125</v>
      </c>
      <c r="S3" s="11">
        <v>0</v>
      </c>
      <c r="T3" s="14"/>
    </row>
    <row r="4" spans="1:19" ht="12.75">
      <c r="A4" s="3" t="s">
        <v>10</v>
      </c>
      <c r="B4" s="3" t="s">
        <v>11</v>
      </c>
      <c r="C4" s="3" t="s">
        <v>12</v>
      </c>
      <c r="D4" s="3" t="s">
        <v>13</v>
      </c>
      <c r="E4" s="3">
        <v>37</v>
      </c>
      <c r="F4" s="3">
        <v>38</v>
      </c>
      <c r="G4" s="7">
        <f aca="true" t="shared" si="0" ref="G4:G14">F4-E4</f>
        <v>1</v>
      </c>
      <c r="H4" s="7">
        <f aca="true" t="shared" si="1" ref="H4:H14">AVERAGE(E4:F4)</f>
        <v>37.5</v>
      </c>
      <c r="I4" s="4">
        <v>42.02</v>
      </c>
      <c r="J4" s="4">
        <v>71.17</v>
      </c>
      <c r="K4" s="4">
        <v>42.32</v>
      </c>
      <c r="L4" s="8">
        <f aca="true" t="shared" si="2" ref="L4:L14">J4-K4</f>
        <v>28.85</v>
      </c>
      <c r="M4" s="8">
        <f aca="true" t="shared" si="3" ref="M4:M14">K4-I4</f>
        <v>0.29999999999999716</v>
      </c>
      <c r="N4" s="9">
        <f aca="true" t="shared" si="4" ref="N4:N14">M4/L4*1000</f>
        <v>10.398613518197473</v>
      </c>
      <c r="O4" s="9">
        <f aca="true" t="shared" si="5" ref="O4:O14">L4/G4</f>
        <v>28.85</v>
      </c>
      <c r="P4" s="9">
        <f aca="true" t="shared" si="6" ref="P4:P14">M4/G4</f>
        <v>0.29999999999999716</v>
      </c>
      <c r="Q4" s="3">
        <v>30</v>
      </c>
      <c r="R4" s="10">
        <f aca="true" t="shared" si="7" ref="R4:R14">Q4/10*50*50/60</f>
        <v>125</v>
      </c>
      <c r="S4" s="11">
        <f aca="true" t="shared" si="8" ref="S4:S14">O4/R4</f>
        <v>0.2308</v>
      </c>
    </row>
    <row r="5" spans="1:19" ht="12.75">
      <c r="A5" s="3" t="s">
        <v>10</v>
      </c>
      <c r="B5" s="3" t="s">
        <v>11</v>
      </c>
      <c r="C5" s="3" t="s">
        <v>12</v>
      </c>
      <c r="D5" s="3" t="s">
        <v>14</v>
      </c>
      <c r="E5" s="3">
        <v>45</v>
      </c>
      <c r="F5" s="3">
        <v>51</v>
      </c>
      <c r="G5" s="7">
        <f t="shared" si="0"/>
        <v>6</v>
      </c>
      <c r="H5" s="7">
        <f t="shared" si="1"/>
        <v>48</v>
      </c>
      <c r="I5" s="4">
        <v>43.13</v>
      </c>
      <c r="J5" s="4">
        <v>355</v>
      </c>
      <c r="K5" s="4">
        <v>45.51</v>
      </c>
      <c r="L5" s="8">
        <f t="shared" si="2"/>
        <v>309.49</v>
      </c>
      <c r="M5" s="8">
        <f t="shared" si="3"/>
        <v>2.3799999999999955</v>
      </c>
      <c r="N5" s="9">
        <f t="shared" si="4"/>
        <v>7.69007076157548</v>
      </c>
      <c r="O5" s="9">
        <f t="shared" si="5"/>
        <v>51.58166666666667</v>
      </c>
      <c r="P5" s="9">
        <f t="shared" si="6"/>
        <v>0.3966666666666659</v>
      </c>
      <c r="Q5" s="3">
        <v>30</v>
      </c>
      <c r="R5" s="10">
        <f t="shared" si="7"/>
        <v>125</v>
      </c>
      <c r="S5" s="11">
        <f t="shared" si="8"/>
        <v>0.41265333333333337</v>
      </c>
    </row>
    <row r="6" spans="1:19" ht="12.75">
      <c r="A6" s="3" t="s">
        <v>10</v>
      </c>
      <c r="B6" s="3" t="s">
        <v>11</v>
      </c>
      <c r="C6" s="3" t="s">
        <v>12</v>
      </c>
      <c r="D6" s="3" t="s">
        <v>15</v>
      </c>
      <c r="E6" s="3">
        <v>55</v>
      </c>
      <c r="F6" s="3">
        <v>61</v>
      </c>
      <c r="G6" s="7">
        <f t="shared" si="0"/>
        <v>6</v>
      </c>
      <c r="H6" s="7">
        <f t="shared" si="1"/>
        <v>58</v>
      </c>
      <c r="I6" s="4">
        <v>42.49</v>
      </c>
      <c r="J6" s="4">
        <v>486.01</v>
      </c>
      <c r="K6" s="4">
        <v>47.05</v>
      </c>
      <c r="L6" s="8">
        <f t="shared" si="2"/>
        <v>438.96</v>
      </c>
      <c r="M6" s="8">
        <f t="shared" si="3"/>
        <v>4.559999999999995</v>
      </c>
      <c r="N6" s="9">
        <f t="shared" si="4"/>
        <v>10.38819026790595</v>
      </c>
      <c r="O6" s="9">
        <f t="shared" si="5"/>
        <v>73.16</v>
      </c>
      <c r="P6" s="9">
        <f t="shared" si="6"/>
        <v>0.7599999999999992</v>
      </c>
      <c r="Q6" s="3">
        <v>30</v>
      </c>
      <c r="R6" s="10">
        <f t="shared" si="7"/>
        <v>125</v>
      </c>
      <c r="S6" s="11">
        <f t="shared" si="8"/>
        <v>0.58528</v>
      </c>
    </row>
    <row r="7" spans="1:19" ht="12.75">
      <c r="A7" s="3" t="s">
        <v>10</v>
      </c>
      <c r="B7" s="3" t="s">
        <v>11</v>
      </c>
      <c r="C7" s="3" t="s">
        <v>12</v>
      </c>
      <c r="D7" s="3" t="s">
        <v>16</v>
      </c>
      <c r="E7" s="3">
        <v>63</v>
      </c>
      <c r="F7" s="3">
        <v>71</v>
      </c>
      <c r="G7" s="7">
        <f t="shared" si="0"/>
        <v>8</v>
      </c>
      <c r="H7" s="7">
        <f t="shared" si="1"/>
        <v>67</v>
      </c>
      <c r="I7" s="4">
        <v>42.6</v>
      </c>
      <c r="J7" s="4">
        <v>684.33</v>
      </c>
      <c r="K7" s="4">
        <v>50.18</v>
      </c>
      <c r="L7" s="8">
        <f t="shared" si="2"/>
        <v>634.1500000000001</v>
      </c>
      <c r="M7" s="8">
        <f t="shared" si="3"/>
        <v>7.579999999999998</v>
      </c>
      <c r="N7" s="9">
        <f t="shared" si="4"/>
        <v>11.953007963415592</v>
      </c>
      <c r="O7" s="9">
        <f t="shared" si="5"/>
        <v>79.26875000000001</v>
      </c>
      <c r="P7" s="9">
        <f t="shared" si="6"/>
        <v>0.9474999999999998</v>
      </c>
      <c r="Q7" s="3">
        <v>30</v>
      </c>
      <c r="R7" s="10">
        <f t="shared" si="7"/>
        <v>125</v>
      </c>
      <c r="S7" s="11">
        <f t="shared" si="8"/>
        <v>0.6341500000000001</v>
      </c>
    </row>
    <row r="8" spans="1:19" ht="12.75">
      <c r="A8" s="3" t="s">
        <v>10</v>
      </c>
      <c r="B8" s="3" t="s">
        <v>11</v>
      </c>
      <c r="C8" s="3" t="s">
        <v>12</v>
      </c>
      <c r="D8" s="3" t="s">
        <v>17</v>
      </c>
      <c r="E8" s="3">
        <v>73</v>
      </c>
      <c r="F8" s="3">
        <v>81</v>
      </c>
      <c r="G8" s="7">
        <f t="shared" si="0"/>
        <v>8</v>
      </c>
      <c r="H8" s="7">
        <f t="shared" si="1"/>
        <v>77</v>
      </c>
      <c r="I8" s="4">
        <v>42.98</v>
      </c>
      <c r="J8" s="4">
        <v>742.1</v>
      </c>
      <c r="K8" s="4">
        <v>51.59</v>
      </c>
      <c r="L8" s="8">
        <f t="shared" si="2"/>
        <v>690.51</v>
      </c>
      <c r="M8" s="8">
        <f t="shared" si="3"/>
        <v>8.610000000000007</v>
      </c>
      <c r="N8" s="9">
        <f t="shared" si="4"/>
        <v>12.469044619194518</v>
      </c>
      <c r="O8" s="9">
        <f t="shared" si="5"/>
        <v>86.31375</v>
      </c>
      <c r="P8" s="9">
        <f t="shared" si="6"/>
        <v>1.0762500000000008</v>
      </c>
      <c r="Q8" s="3">
        <v>30</v>
      </c>
      <c r="R8" s="10">
        <f t="shared" si="7"/>
        <v>125</v>
      </c>
      <c r="S8" s="11">
        <f t="shared" si="8"/>
        <v>0.69051</v>
      </c>
    </row>
    <row r="9" spans="1:19" ht="12.75">
      <c r="A9" s="3" t="s">
        <v>10</v>
      </c>
      <c r="B9" s="3" t="s">
        <v>11</v>
      </c>
      <c r="C9" s="3" t="s">
        <v>12</v>
      </c>
      <c r="D9" s="3" t="s">
        <v>18</v>
      </c>
      <c r="E9" s="3">
        <v>84</v>
      </c>
      <c r="F9" s="3">
        <v>91</v>
      </c>
      <c r="G9" s="7">
        <f t="shared" si="0"/>
        <v>7</v>
      </c>
      <c r="H9" s="7">
        <f t="shared" si="1"/>
        <v>87.5</v>
      </c>
      <c r="I9" s="4">
        <v>43.01</v>
      </c>
      <c r="J9" s="4">
        <v>675.26</v>
      </c>
      <c r="K9" s="4">
        <v>51.26</v>
      </c>
      <c r="L9" s="8">
        <f t="shared" si="2"/>
        <v>624</v>
      </c>
      <c r="M9" s="8">
        <f t="shared" si="3"/>
        <v>8.25</v>
      </c>
      <c r="N9" s="9">
        <f t="shared" si="4"/>
        <v>13.221153846153847</v>
      </c>
      <c r="O9" s="9">
        <f t="shared" si="5"/>
        <v>89.14285714285714</v>
      </c>
      <c r="P9" s="9">
        <f t="shared" si="6"/>
        <v>1.1785714285714286</v>
      </c>
      <c r="Q9" s="3">
        <v>30</v>
      </c>
      <c r="R9" s="10">
        <f t="shared" si="7"/>
        <v>125</v>
      </c>
      <c r="S9" s="11">
        <f t="shared" si="8"/>
        <v>0.7131428571428571</v>
      </c>
    </row>
    <row r="10" spans="1:19" ht="12.75">
      <c r="A10" s="3" t="s">
        <v>10</v>
      </c>
      <c r="B10" s="3" t="s">
        <v>11</v>
      </c>
      <c r="C10" s="3" t="s">
        <v>12</v>
      </c>
      <c r="D10" s="3" t="s">
        <v>19</v>
      </c>
      <c r="E10" s="3">
        <v>93</v>
      </c>
      <c r="F10" s="3">
        <v>101</v>
      </c>
      <c r="G10" s="7">
        <f t="shared" si="0"/>
        <v>8</v>
      </c>
      <c r="H10" s="7">
        <f t="shared" si="1"/>
        <v>97</v>
      </c>
      <c r="I10" s="4">
        <v>42.34</v>
      </c>
      <c r="J10" s="4">
        <v>786.5</v>
      </c>
      <c r="K10" s="4">
        <v>52.52</v>
      </c>
      <c r="L10" s="8">
        <f t="shared" si="2"/>
        <v>733.98</v>
      </c>
      <c r="M10" s="8">
        <f t="shared" si="3"/>
        <v>10.18</v>
      </c>
      <c r="N10" s="9">
        <f t="shared" si="4"/>
        <v>13.869587727186026</v>
      </c>
      <c r="O10" s="9">
        <f t="shared" si="5"/>
        <v>91.7475</v>
      </c>
      <c r="P10" s="9">
        <f t="shared" si="6"/>
        <v>1.2725</v>
      </c>
      <c r="Q10" s="3">
        <v>30</v>
      </c>
      <c r="R10" s="10">
        <f t="shared" si="7"/>
        <v>125</v>
      </c>
      <c r="S10" s="11">
        <f t="shared" si="8"/>
        <v>0.73398</v>
      </c>
    </row>
    <row r="11" spans="1:19" ht="12.75">
      <c r="A11" s="3" t="s">
        <v>10</v>
      </c>
      <c r="B11" s="3" t="s">
        <v>11</v>
      </c>
      <c r="C11" s="3" t="s">
        <v>12</v>
      </c>
      <c r="D11" s="3" t="s">
        <v>20</v>
      </c>
      <c r="E11" s="3">
        <v>103</v>
      </c>
      <c r="F11" s="3">
        <v>111</v>
      </c>
      <c r="G11" s="7">
        <f t="shared" si="0"/>
        <v>8</v>
      </c>
      <c r="H11" s="7">
        <f t="shared" si="1"/>
        <v>107</v>
      </c>
      <c r="I11" s="4">
        <v>42.2</v>
      </c>
      <c r="J11" s="4">
        <v>795.81</v>
      </c>
      <c r="K11" s="4">
        <v>52.8</v>
      </c>
      <c r="L11" s="8">
        <f t="shared" si="2"/>
        <v>743.01</v>
      </c>
      <c r="M11" s="8">
        <f t="shared" si="3"/>
        <v>10.599999999999994</v>
      </c>
      <c r="N11" s="9">
        <f t="shared" si="4"/>
        <v>14.266295204640576</v>
      </c>
      <c r="O11" s="9">
        <f t="shared" si="5"/>
        <v>92.87625</v>
      </c>
      <c r="P11" s="9">
        <f t="shared" si="6"/>
        <v>1.3249999999999993</v>
      </c>
      <c r="Q11" s="3">
        <v>30</v>
      </c>
      <c r="R11" s="10">
        <f t="shared" si="7"/>
        <v>125</v>
      </c>
      <c r="S11" s="11">
        <f t="shared" si="8"/>
        <v>0.74301</v>
      </c>
    </row>
    <row r="12" spans="1:19" ht="12.75">
      <c r="A12" s="3" t="s">
        <v>10</v>
      </c>
      <c r="B12" s="3" t="s">
        <v>11</v>
      </c>
      <c r="C12" s="3" t="s">
        <v>12</v>
      </c>
      <c r="D12" s="3" t="s">
        <v>21</v>
      </c>
      <c r="E12" s="3">
        <v>113</v>
      </c>
      <c r="F12" s="3">
        <v>131</v>
      </c>
      <c r="G12" s="7">
        <f t="shared" si="0"/>
        <v>18</v>
      </c>
      <c r="H12" s="7">
        <f t="shared" si="1"/>
        <v>122</v>
      </c>
      <c r="I12" s="4">
        <v>42.11</v>
      </c>
      <c r="J12" s="4">
        <v>1791.8</v>
      </c>
      <c r="K12" s="4">
        <v>67.11</v>
      </c>
      <c r="L12" s="8">
        <f t="shared" si="2"/>
        <v>1724.69</v>
      </c>
      <c r="M12" s="8">
        <f t="shared" si="3"/>
        <v>25</v>
      </c>
      <c r="N12" s="9">
        <f t="shared" si="4"/>
        <v>14.495358586180705</v>
      </c>
      <c r="O12" s="9">
        <f t="shared" si="5"/>
        <v>95.81611111111111</v>
      </c>
      <c r="P12" s="9">
        <f t="shared" si="6"/>
        <v>1.3888888888888888</v>
      </c>
      <c r="Q12" s="3">
        <v>30</v>
      </c>
      <c r="R12" s="10">
        <f t="shared" si="7"/>
        <v>125</v>
      </c>
      <c r="S12" s="11">
        <f t="shared" si="8"/>
        <v>0.7665288888888889</v>
      </c>
    </row>
    <row r="13" spans="1:19" ht="12.75">
      <c r="A13" s="3" t="s">
        <v>10</v>
      </c>
      <c r="B13" s="3" t="s">
        <v>11</v>
      </c>
      <c r="C13" s="3" t="s">
        <v>12</v>
      </c>
      <c r="D13" s="3" t="s">
        <v>22</v>
      </c>
      <c r="E13" s="3">
        <v>133</v>
      </c>
      <c r="F13" s="3">
        <v>151</v>
      </c>
      <c r="G13" s="7">
        <f t="shared" si="0"/>
        <v>18</v>
      </c>
      <c r="H13" s="7">
        <f t="shared" si="1"/>
        <v>142</v>
      </c>
      <c r="I13" s="4">
        <v>43.04</v>
      </c>
      <c r="J13" s="4">
        <v>1846.3</v>
      </c>
      <c r="K13" s="4">
        <v>69.09</v>
      </c>
      <c r="L13" s="8">
        <f t="shared" si="2"/>
        <v>1777.21</v>
      </c>
      <c r="M13" s="8">
        <f t="shared" si="3"/>
        <v>26.050000000000004</v>
      </c>
      <c r="N13" s="9">
        <f t="shared" si="4"/>
        <v>14.65780633689885</v>
      </c>
      <c r="O13" s="9">
        <f t="shared" si="5"/>
        <v>98.73388888888888</v>
      </c>
      <c r="P13" s="9">
        <f t="shared" si="6"/>
        <v>1.4472222222222224</v>
      </c>
      <c r="Q13" s="3">
        <v>30</v>
      </c>
      <c r="R13" s="10">
        <f t="shared" si="7"/>
        <v>125</v>
      </c>
      <c r="S13" s="11">
        <f t="shared" si="8"/>
        <v>0.7898711111111111</v>
      </c>
    </row>
    <row r="14" spans="1:19" ht="12.75">
      <c r="A14" s="3" t="s">
        <v>10</v>
      </c>
      <c r="B14" s="3" t="s">
        <v>11</v>
      </c>
      <c r="C14" s="3" t="s">
        <v>12</v>
      </c>
      <c r="D14" s="3" t="s">
        <v>23</v>
      </c>
      <c r="E14" s="3">
        <v>153</v>
      </c>
      <c r="F14" s="3">
        <v>171</v>
      </c>
      <c r="G14" s="7">
        <f t="shared" si="0"/>
        <v>18</v>
      </c>
      <c r="H14" s="7">
        <f t="shared" si="1"/>
        <v>162</v>
      </c>
      <c r="I14" s="4">
        <v>42.59</v>
      </c>
      <c r="J14" s="4">
        <v>1857.5</v>
      </c>
      <c r="K14" s="4">
        <v>69.82</v>
      </c>
      <c r="L14" s="8">
        <f t="shared" si="2"/>
        <v>1787.68</v>
      </c>
      <c r="M14" s="8">
        <f t="shared" si="3"/>
        <v>27.22999999999999</v>
      </c>
      <c r="N14" s="9">
        <f t="shared" si="4"/>
        <v>15.23203257853754</v>
      </c>
      <c r="O14" s="9">
        <f t="shared" si="5"/>
        <v>99.31555555555556</v>
      </c>
      <c r="P14" s="9">
        <f t="shared" si="6"/>
        <v>1.512777777777777</v>
      </c>
      <c r="Q14" s="3">
        <v>30</v>
      </c>
      <c r="R14" s="10">
        <f t="shared" si="7"/>
        <v>125</v>
      </c>
      <c r="S14" s="11">
        <f t="shared" si="8"/>
        <v>0.7945244444444445</v>
      </c>
    </row>
    <row r="15" spans="1:17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Q15" s="3"/>
    </row>
    <row r="16" spans="1:17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Q16" s="3"/>
    </row>
    <row r="17" spans="1:17" ht="12.75">
      <c r="A17" s="3"/>
      <c r="B17" s="3"/>
      <c r="C17" s="15" t="s">
        <v>33</v>
      </c>
      <c r="D17" s="15"/>
      <c r="E17" s="15"/>
      <c r="F17" s="15"/>
      <c r="G17" s="15"/>
      <c r="H17" s="3"/>
      <c r="I17" s="3"/>
      <c r="J17" s="3"/>
      <c r="K17" s="3"/>
      <c r="L17" s="3"/>
      <c r="Q17" s="3"/>
    </row>
    <row r="18" spans="1:17" ht="12.75">
      <c r="A18" s="3"/>
      <c r="B18" s="3"/>
      <c r="C18" s="15" t="s">
        <v>34</v>
      </c>
      <c r="D18" s="15"/>
      <c r="E18" s="15"/>
      <c r="F18" s="15"/>
      <c r="G18" s="15"/>
      <c r="H18" s="3"/>
      <c r="I18" s="3"/>
      <c r="J18" s="3"/>
      <c r="K18" s="3"/>
      <c r="L18" s="3"/>
      <c r="Q18" s="3"/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fd120306</cp:lastModifiedBy>
  <dcterms:modified xsi:type="dcterms:W3CDTF">2012-03-23T14:51:16Z</dcterms:modified>
  <cp:category/>
  <cp:version/>
  <cp:contentType/>
  <cp:contentStatus/>
</cp:coreProperties>
</file>